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dunkerl\Documents\20058 EMA\docs for upload\"/>
    </mc:Choice>
  </mc:AlternateContent>
  <xr:revisionPtr revIDLastSave="0" documentId="13_ncr:1_{56CCB9E7-C8A3-4C8E-8DE0-79036939EFD8}" xr6:coauthVersionLast="45" xr6:coauthVersionMax="45" xr10:uidLastSave="{00000000-0000-0000-0000-000000000000}"/>
  <bookViews>
    <workbookView xWindow="28680" yWindow="-120" windowWidth="38640" windowHeight="21240" xr2:uid="{F6D6A195-3815-4A2E-A820-E6945F2CA26C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6" i="1" l="1"/>
  <c r="AI17" i="1"/>
  <c r="AI23" i="1"/>
  <c r="AI28" i="1"/>
  <c r="AI29" i="1"/>
  <c r="AI30" i="1"/>
  <c r="AH16" i="1"/>
  <c r="AH17" i="1"/>
  <c r="AH23" i="1"/>
  <c r="AH28" i="1"/>
  <c r="AH29" i="1"/>
  <c r="AH30" i="1"/>
  <c r="AG16" i="1"/>
  <c r="AG17" i="1"/>
  <c r="AG23" i="1"/>
  <c r="AG28" i="1"/>
  <c r="AG29" i="1"/>
  <c r="AG30" i="1"/>
  <c r="AF16" i="1"/>
  <c r="AF17" i="1"/>
  <c r="AF23" i="1"/>
  <c r="AF28" i="1"/>
  <c r="AF29" i="1"/>
  <c r="AF30" i="1"/>
  <c r="AE16" i="1"/>
  <c r="AE17" i="1"/>
  <c r="AE23" i="1"/>
  <c r="AE28" i="1"/>
  <c r="AE29" i="1"/>
  <c r="AE30" i="1"/>
  <c r="AB16" i="1"/>
  <c r="AB17" i="1"/>
  <c r="AB23" i="1"/>
  <c r="AB28" i="1"/>
  <c r="AB29" i="1"/>
  <c r="AB30" i="1"/>
  <c r="AA16" i="1"/>
  <c r="AA17" i="1"/>
  <c r="AA23" i="1"/>
  <c r="AA28" i="1"/>
  <c r="AA29" i="1"/>
  <c r="AA30" i="1"/>
  <c r="Z16" i="1"/>
  <c r="Z17" i="1"/>
  <c r="Z23" i="1"/>
  <c r="Z28" i="1"/>
  <c r="Z29" i="1"/>
  <c r="Z30" i="1"/>
  <c r="Y16" i="1"/>
  <c r="Y17" i="1"/>
  <c r="Y23" i="1"/>
  <c r="Y28" i="1"/>
  <c r="Y29" i="1"/>
  <c r="Y30" i="1"/>
  <c r="X16" i="1"/>
  <c r="X17" i="1"/>
  <c r="X23" i="1"/>
  <c r="X28" i="1"/>
  <c r="X29" i="1"/>
  <c r="X30" i="1"/>
  <c r="U16" i="1"/>
  <c r="U17" i="1"/>
  <c r="U23" i="1"/>
  <c r="U28" i="1"/>
  <c r="U29" i="1"/>
  <c r="U30" i="1"/>
  <c r="T16" i="1"/>
  <c r="T17" i="1"/>
  <c r="T23" i="1"/>
  <c r="T28" i="1"/>
  <c r="T29" i="1"/>
  <c r="T30" i="1"/>
  <c r="S16" i="1"/>
  <c r="S17" i="1"/>
  <c r="S23" i="1"/>
  <c r="S28" i="1"/>
  <c r="S29" i="1"/>
  <c r="S30" i="1"/>
  <c r="R16" i="1"/>
  <c r="R17" i="1"/>
  <c r="R23" i="1"/>
  <c r="R28" i="1"/>
  <c r="R29" i="1"/>
  <c r="R30" i="1"/>
  <c r="Q16" i="1"/>
  <c r="Q17" i="1"/>
  <c r="Q23" i="1"/>
  <c r="Q28" i="1"/>
  <c r="Q29" i="1"/>
  <c r="Q30" i="1"/>
  <c r="N16" i="1"/>
  <c r="N17" i="1"/>
  <c r="N23" i="1"/>
  <c r="N28" i="1"/>
  <c r="N29" i="1"/>
  <c r="N30" i="1"/>
  <c r="M16" i="1"/>
  <c r="M17" i="1"/>
  <c r="M23" i="1"/>
  <c r="M28" i="1"/>
  <c r="M29" i="1"/>
  <c r="M30" i="1"/>
  <c r="L16" i="1"/>
  <c r="L17" i="1"/>
  <c r="L23" i="1"/>
  <c r="L28" i="1"/>
  <c r="L29" i="1"/>
  <c r="L30" i="1"/>
  <c r="K16" i="1"/>
  <c r="K17" i="1"/>
  <c r="K23" i="1"/>
  <c r="K28" i="1"/>
  <c r="K29" i="1"/>
  <c r="K30" i="1"/>
  <c r="J16" i="1"/>
  <c r="J17" i="1"/>
  <c r="J23" i="1"/>
  <c r="J28" i="1"/>
  <c r="J29" i="1"/>
  <c r="J30" i="1"/>
  <c r="G16" i="1"/>
  <c r="G17" i="1"/>
  <c r="G23" i="1"/>
  <c r="G28" i="1"/>
  <c r="G29" i="1"/>
  <c r="G30" i="1"/>
  <c r="F16" i="1"/>
  <c r="F17" i="1"/>
  <c r="F23" i="1"/>
  <c r="F28" i="1"/>
  <c r="F29" i="1"/>
  <c r="F30" i="1"/>
  <c r="E16" i="1"/>
  <c r="E17" i="1"/>
  <c r="E23" i="1"/>
  <c r="E28" i="1"/>
  <c r="E29" i="1"/>
  <c r="E30" i="1"/>
  <c r="D16" i="1"/>
  <c r="D17" i="1"/>
  <c r="D23" i="1"/>
  <c r="D28" i="1"/>
  <c r="D29" i="1"/>
  <c r="D30" i="1"/>
  <c r="C16" i="1"/>
  <c r="C17" i="1"/>
  <c r="C23" i="1"/>
  <c r="C28" i="1"/>
  <c r="C29" i="1"/>
  <c r="C30" i="1"/>
  <c r="B16" i="1"/>
  <c r="B17" i="1"/>
  <c r="B23" i="1"/>
  <c r="B28" i="1"/>
  <c r="B29" i="1"/>
  <c r="B30" i="1"/>
  <c r="AI10" i="1"/>
  <c r="AH10" i="1"/>
  <c r="AG10" i="1"/>
  <c r="AF10" i="1"/>
  <c r="AE10" i="1"/>
  <c r="AB10" i="1"/>
  <c r="AA10" i="1"/>
  <c r="Z10" i="1"/>
  <c r="Y10" i="1"/>
  <c r="X10" i="1"/>
  <c r="U10" i="1"/>
  <c r="T10" i="1"/>
  <c r="S10" i="1"/>
  <c r="R10" i="1"/>
  <c r="Q10" i="1"/>
  <c r="N10" i="1"/>
  <c r="M10" i="1"/>
  <c r="L10" i="1"/>
  <c r="K10" i="1"/>
  <c r="J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<sst xmlns="http://schemas.openxmlformats.org/spreadsheetml/2006/main" count="172" uniqueCount="35">
  <si>
    <t>Do-minimum</t>
  </si>
  <si>
    <t>Option 1</t>
  </si>
  <si>
    <t>Option 2</t>
  </si>
  <si>
    <t>Option 3</t>
  </si>
  <si>
    <t>Option 3 light</t>
  </si>
  <si>
    <t>Description</t>
  </si>
  <si>
    <t>Typical budget</t>
  </si>
  <si>
    <t>€'000</t>
  </si>
  <si>
    <t>Fee income Human procedural activities</t>
  </si>
  <si>
    <t>Fee income Human CAP annual fee</t>
  </si>
  <si>
    <t>Fee income Human PhV annual fee</t>
  </si>
  <si>
    <t>Fee income Vet procedural activities</t>
  </si>
  <si>
    <t>Fee income Vet CAP annual fee</t>
  </si>
  <si>
    <t>Fee income Vet PhV annual fee</t>
  </si>
  <si>
    <t>Total Fee income</t>
  </si>
  <si>
    <t>EU/EEA budget contributions</t>
  </si>
  <si>
    <t>EU contribution (MFF - basic contribution)</t>
  </si>
  <si>
    <t>EU contribution (MFF -Orphan incentives)</t>
  </si>
  <si>
    <t>EU Contribution (New Mandate excl. DARWIN)</t>
  </si>
  <si>
    <t>EU Contribution (DARWIN - Node Reuse Data)</t>
  </si>
  <si>
    <t>Total EU contribution</t>
  </si>
  <si>
    <t>Total estimated income</t>
  </si>
  <si>
    <t>EMA Expenditure Human procedural activities</t>
  </si>
  <si>
    <t>EMA Expenditure Vet procedural activities</t>
  </si>
  <si>
    <t>Other horizontal activities (projects, guidelines, public health, info &amp; commun., ATD, RFI, International)</t>
  </si>
  <si>
    <t>Expenditure linked to new mandate (excl. DARWIN)</t>
  </si>
  <si>
    <t>Expenditure related to DARWIN - Node Reuse Data</t>
  </si>
  <si>
    <t xml:space="preserve">Total direct  EMA expenditure </t>
  </si>
  <si>
    <t>Payments to NCAs for Human procedural activities</t>
  </si>
  <si>
    <t xml:space="preserve">Annual payments to NCAs (Human activities) </t>
  </si>
  <si>
    <t>Payments to NCAs for Vet procedural activities</t>
  </si>
  <si>
    <t xml:space="preserve">Annual payments to NCAs (Vet activities) </t>
  </si>
  <si>
    <t xml:space="preserve">Total payments to NCAs </t>
  </si>
  <si>
    <t>Total estimated expenditure</t>
  </si>
  <si>
    <t>Variance Income vs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</si>
</sst>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0" fillId="2" borderId="1" xfId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1" applyFont="1" applyFill="1" applyBorder="1" applyAlignment="1">
      <alignment horizontal="center" vertical="center" wrapText="1"/>
    </xf>
    <xf numFmtId="0" fontId="0" fillId="2" borderId="2" xfId="1" applyFont="1" applyFill="1" applyBorder="1" applyAlignment="1">
      <alignment horizontal="center" vertical="center" wrapText="1"/>
    </xf>
    <xf numFmtId="0" fontId="0" fillId="2" borderId="3" xfId="1" applyFont="1" applyFill="1" applyBorder="1" applyAlignment="1">
      <alignment horizontal="center" vertical="center" wrapText="1"/>
    </xf>
    <xf numFmtId="0" fontId="0" fillId="3" borderId="5" xfId="1" applyFont="1" applyFill="1" applyBorder="1" applyAlignment="1">
      <alignment vertical="center"/>
    </xf>
    <xf numFmtId="164" fontId="0" fillId="3" borderId="0" xfId="1" applyNumberFormat="1" applyFont="1" applyFill="1" applyAlignment="1">
      <alignment vertical="center"/>
    </xf>
    <xf numFmtId="164" fontId="0" fillId="3" borderId="6" xfId="1" applyNumberFormat="1" applyFont="1" applyFill="1" applyBorder="1" applyAlignment="1">
      <alignment vertical="center"/>
    </xf>
    <xf numFmtId="0" fontId="0" fillId="3" borderId="7" xfId="1" applyFont="1" applyFill="1" applyBorder="1" applyAlignment="1">
      <alignment vertical="center"/>
    </xf>
    <xf numFmtId="164" fontId="0" fillId="3" borderId="8" xfId="1" applyNumberFormat="1" applyFont="1" applyFill="1" applyBorder="1" applyAlignment="1">
      <alignment vertical="center"/>
    </xf>
    <xf numFmtId="0" fontId="0" fillId="3" borderId="9" xfId="1" applyFont="1" applyFill="1" applyBorder="1" applyAlignment="1">
      <alignment vertical="center"/>
    </xf>
    <xf numFmtId="164" fontId="0" fillId="3" borderId="10" xfId="1" applyNumberFormat="1" applyFont="1" applyFill="1" applyBorder="1" applyAlignment="1">
      <alignment vertical="center"/>
    </xf>
    <xf numFmtId="0" fontId="0" fillId="3" borderId="3" xfId="1" applyFont="1" applyFill="1" applyBorder="1" applyAlignment="1">
      <alignment vertical="center"/>
    </xf>
    <xf numFmtId="164" fontId="0" fillId="3" borderId="11" xfId="1" applyNumberFormat="1" applyFont="1" applyFill="1" applyBorder="1" applyAlignment="1">
      <alignment vertical="center"/>
    </xf>
    <xf numFmtId="164" fontId="0" fillId="3" borderId="12" xfId="1" applyNumberFormat="1" applyFont="1" applyFill="1" applyBorder="1" applyAlignment="1">
      <alignment vertical="center"/>
    </xf>
    <xf numFmtId="0" fontId="2" fillId="3" borderId="5" xfId="1" applyFont="1" applyFill="1" applyBorder="1" applyAlignment="1">
      <alignment vertical="center"/>
    </xf>
    <xf numFmtId="164" fontId="0" fillId="3" borderId="13" xfId="1" applyNumberFormat="1" applyFont="1" applyFill="1" applyBorder="1" applyAlignment="1">
      <alignment vertical="center"/>
    </xf>
    <xf numFmtId="0" fontId="3" fillId="3" borderId="7" xfId="1" applyFont="1" applyFill="1" applyBorder="1" applyAlignment="1">
      <alignment vertical="center"/>
    </xf>
    <xf numFmtId="164" fontId="4" fillId="3" borderId="9" xfId="1" applyNumberFormat="1" applyFont="1" applyFill="1" applyBorder="1" applyAlignment="1">
      <alignment vertical="center"/>
    </xf>
    <xf numFmtId="164" fontId="0" fillId="3" borderId="14" xfId="1" applyNumberFormat="1" applyFont="1" applyFill="1" applyBorder="1" applyAlignment="1">
      <alignment vertical="center"/>
    </xf>
    <xf numFmtId="0" fontId="0" fillId="3" borderId="7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vertical="center"/>
    </xf>
    <xf numFmtId="164" fontId="5" fillId="3" borderId="14" xfId="1" applyNumberFormat="1" applyFont="1" applyFill="1" applyBorder="1" applyAlignment="1">
      <alignment vertical="center"/>
    </xf>
    <xf numFmtId="164" fontId="5" fillId="3" borderId="10" xfId="1" applyNumberFormat="1" applyFont="1" applyFill="1" applyBorder="1" applyAlignment="1">
      <alignment vertical="center"/>
    </xf>
    <xf numFmtId="3" fontId="0" fillId="0" borderId="0" xfId="1" applyNumberFormat="1" applyFont="1" applyAlignment="1">
      <alignment vertical="center"/>
    </xf>
    <xf numFmtId="3" fontId="0" fillId="3" borderId="0" xfId="1" applyNumberFormat="1" applyFont="1" applyFill="1" applyAlignment="1">
      <alignment vertical="center"/>
    </xf>
    <xf numFmtId="3" fontId="0" fillId="3" borderId="6" xfId="1" applyNumberFormat="1" applyFont="1" applyFill="1" applyBorder="1" applyAlignment="1">
      <alignment vertical="center"/>
    </xf>
    <xf numFmtId="3" fontId="0" fillId="3" borderId="8" xfId="1" applyNumberFormat="1" applyFont="1" applyFill="1" applyBorder="1" applyAlignment="1">
      <alignment vertical="center"/>
    </xf>
    <xf numFmtId="0" fontId="0" fillId="3" borderId="7" xfId="0" applyFill="1" applyBorder="1"/>
    <xf numFmtId="0" fontId="3" fillId="3" borderId="7" xfId="0" applyFont="1" applyFill="1" applyBorder="1"/>
    <xf numFmtId="0" fontId="3" fillId="3" borderId="9" xfId="0" applyFont="1" applyFill="1" applyBorder="1"/>
    <xf numFmtId="3" fontId="0" fillId="3" borderId="14" xfId="1" applyNumberFormat="1" applyFont="1" applyFill="1" applyBorder="1" applyAlignment="1">
      <alignment vertical="center"/>
    </xf>
    <xf numFmtId="3" fontId="0" fillId="3" borderId="10" xfId="1" applyNumberFormat="1" applyFont="1" applyFill="1" applyBorder="1" applyAlignment="1">
      <alignment vertical="center"/>
    </xf>
    <xf numFmtId="0" fontId="0" fillId="3" borderId="9" xfId="1" applyFont="1" applyFill="1" applyBorder="1" applyAlignment="1">
      <alignment horizontal="center" vertical="center"/>
    </xf>
    <xf numFmtId="164" fontId="0" fillId="3" borderId="7" xfId="1" applyNumberFormat="1" applyFont="1" applyFill="1" applyBorder="1" applyAlignment="1">
      <alignment vertical="center"/>
    </xf>
    <xf numFmtId="0" fontId="5" fillId="3" borderId="7" xfId="1" applyFont="1" applyFill="1" applyBorder="1" applyAlignment="1">
      <alignment vertical="center"/>
    </xf>
    <xf numFmtId="164" fontId="5" fillId="3" borderId="0" xfId="1" applyNumberFormat="1" applyFont="1" applyFill="1" applyAlignment="1">
      <alignment vertical="center"/>
    </xf>
    <xf numFmtId="164" fontId="5" fillId="3" borderId="8" xfId="1" applyNumberFormat="1" applyFont="1" applyFill="1" applyBorder="1" applyAlignment="1">
      <alignment vertical="center"/>
    </xf>
    <xf numFmtId="3" fontId="0" fillId="0" borderId="0" xfId="0" applyNumberFormat="1"/>
    <xf numFmtId="164" fontId="0" fillId="0" borderId="0" xfId="0" applyNumberFormat="1"/>
    <xf numFmtId="3" fontId="5" fillId="0" borderId="11" xfId="0" applyNumberFormat="1" applyFont="1" applyBorder="1"/>
  </cellXfs>
  <cellStyles count="2">
    <cellStyle name="Normal" xfId="0" builtinId="0"/>
    <cellStyle name="Normal 18" xfId="1" xr:uid="{FE432014-0D89-4720-9C8F-0FE56418BD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A2792-8BC9-4E39-93B1-9345DA7C14BB}">
  <dimension ref="A1:AI33"/>
  <sheetViews>
    <sheetView tabSelected="1" workbookViewId="0">
      <selection sqref="A1:XFD1048576"/>
    </sheetView>
  </sheetViews>
  <sheetFormatPr defaultRowHeight="14.4" x14ac:dyDescent="0.3"/>
  <cols>
    <col min="1" max="1" width="65.44140625" customWidth="1"/>
    <col min="2" max="2" width="15" bestFit="1" customWidth="1"/>
    <col min="3" max="3" width="17.6640625" customWidth="1"/>
    <col min="4" max="4" width="12.6640625" customWidth="1"/>
    <col min="5" max="5" width="16" customWidth="1"/>
    <col min="6" max="6" width="12.44140625" customWidth="1"/>
    <col min="7" max="7" width="16" customWidth="1"/>
    <col min="8" max="8" width="11.21875" customWidth="1"/>
    <col min="9" max="9" width="65.44140625" customWidth="1"/>
    <col min="10" max="10" width="17.6640625" customWidth="1"/>
    <col min="11" max="11" width="12.6640625" customWidth="1"/>
    <col min="12" max="12" width="16" customWidth="1"/>
    <col min="13" max="13" width="12.44140625" customWidth="1"/>
    <col min="14" max="14" width="16" customWidth="1"/>
    <col min="16" max="16" width="65.44140625" customWidth="1"/>
    <col min="17" max="17" width="17.6640625" customWidth="1"/>
    <col min="18" max="18" width="12.6640625" customWidth="1"/>
    <col min="19" max="19" width="16" customWidth="1"/>
    <col min="20" max="20" width="12.44140625" customWidth="1"/>
    <col min="21" max="21" width="16" customWidth="1"/>
    <col min="23" max="23" width="65.44140625" customWidth="1"/>
    <col min="24" max="24" width="17.6640625" customWidth="1"/>
    <col min="25" max="25" width="12.6640625" customWidth="1"/>
    <col min="26" max="26" width="16" customWidth="1"/>
    <col min="27" max="27" width="12.44140625" customWidth="1"/>
    <col min="28" max="28" width="16" customWidth="1"/>
    <col min="30" max="30" width="65.44140625" customWidth="1"/>
    <col min="31" max="31" width="17.6640625" customWidth="1"/>
    <col min="32" max="32" width="12.6640625" customWidth="1"/>
    <col min="33" max="33" width="16" customWidth="1"/>
    <col min="34" max="34" width="12.44140625" customWidth="1"/>
    <col min="35" max="35" width="16" customWidth="1"/>
  </cols>
  <sheetData>
    <row r="1" spans="1:35" x14ac:dyDescent="0.3">
      <c r="A1" s="1" t="s">
        <v>0</v>
      </c>
      <c r="I1" s="1" t="s">
        <v>1</v>
      </c>
      <c r="P1" s="1" t="s">
        <v>2</v>
      </c>
      <c r="W1" s="1" t="s">
        <v>3</v>
      </c>
      <c r="AD1" s="1" t="s">
        <v>4</v>
      </c>
    </row>
    <row r="2" spans="1:35" x14ac:dyDescent="0.3">
      <c r="A2" s="2" t="s">
        <v>5</v>
      </c>
      <c r="B2" s="3" t="s">
        <v>6</v>
      </c>
      <c r="C2" s="4">
        <v>2022</v>
      </c>
      <c r="D2" s="4">
        <v>2023</v>
      </c>
      <c r="E2" s="5">
        <v>2024</v>
      </c>
      <c r="F2" s="5">
        <v>2025</v>
      </c>
      <c r="G2" s="4">
        <v>2026</v>
      </c>
      <c r="I2" s="2" t="s">
        <v>5</v>
      </c>
      <c r="J2" s="4">
        <v>2022</v>
      </c>
      <c r="K2" s="4">
        <v>2023</v>
      </c>
      <c r="L2" s="5">
        <v>2024</v>
      </c>
      <c r="M2" s="5">
        <v>2025</v>
      </c>
      <c r="N2" s="4">
        <v>2026</v>
      </c>
      <c r="P2" s="2" t="s">
        <v>5</v>
      </c>
      <c r="Q2" s="4">
        <v>2022</v>
      </c>
      <c r="R2" s="4">
        <v>2023</v>
      </c>
      <c r="S2" s="5">
        <v>2024</v>
      </c>
      <c r="T2" s="5">
        <v>2025</v>
      </c>
      <c r="U2" s="4">
        <v>2026</v>
      </c>
      <c r="W2" s="2" t="s">
        <v>5</v>
      </c>
      <c r="X2" s="4">
        <v>2022</v>
      </c>
      <c r="Y2" s="4">
        <v>2023</v>
      </c>
      <c r="Z2" s="5">
        <v>2024</v>
      </c>
      <c r="AA2" s="5">
        <v>2025</v>
      </c>
      <c r="AB2" s="4">
        <v>2026</v>
      </c>
      <c r="AD2" s="2" t="s">
        <v>5</v>
      </c>
      <c r="AE2" s="4">
        <v>2022</v>
      </c>
      <c r="AF2" s="4">
        <v>2023</v>
      </c>
      <c r="AG2" s="5">
        <v>2024</v>
      </c>
      <c r="AH2" s="5">
        <v>2025</v>
      </c>
      <c r="AI2" s="4">
        <v>2026</v>
      </c>
    </row>
    <row r="3" spans="1:35" x14ac:dyDescent="0.3">
      <c r="A3" s="6"/>
      <c r="B3" s="7" t="s">
        <v>7</v>
      </c>
      <c r="C3" s="7" t="s">
        <v>7</v>
      </c>
      <c r="D3" s="7" t="s">
        <v>7</v>
      </c>
      <c r="E3" s="8" t="s">
        <v>7</v>
      </c>
      <c r="F3" s="8" t="s">
        <v>7</v>
      </c>
      <c r="G3" s="7" t="s">
        <v>7</v>
      </c>
      <c r="I3" s="6"/>
      <c r="J3" s="7" t="s">
        <v>7</v>
      </c>
      <c r="K3" s="7" t="s">
        <v>7</v>
      </c>
      <c r="L3" s="8" t="s">
        <v>7</v>
      </c>
      <c r="M3" s="8" t="s">
        <v>7</v>
      </c>
      <c r="N3" s="7" t="s">
        <v>7</v>
      </c>
      <c r="P3" s="6"/>
      <c r="Q3" s="7" t="s">
        <v>7</v>
      </c>
      <c r="R3" s="7" t="s">
        <v>7</v>
      </c>
      <c r="S3" s="8" t="s">
        <v>7</v>
      </c>
      <c r="T3" s="8" t="s">
        <v>7</v>
      </c>
      <c r="U3" s="7" t="s">
        <v>7</v>
      </c>
      <c r="W3" s="6"/>
      <c r="X3" s="7" t="s">
        <v>7</v>
      </c>
      <c r="Y3" s="7" t="s">
        <v>7</v>
      </c>
      <c r="Z3" s="8" t="s">
        <v>7</v>
      </c>
      <c r="AA3" s="8" t="s">
        <v>7</v>
      </c>
      <c r="AB3" s="7" t="s">
        <v>7</v>
      </c>
      <c r="AD3" s="6"/>
      <c r="AE3" s="7" t="s">
        <v>7</v>
      </c>
      <c r="AF3" s="7" t="s">
        <v>7</v>
      </c>
      <c r="AG3" s="8" t="s">
        <v>7</v>
      </c>
      <c r="AH3" s="8" t="s">
        <v>7</v>
      </c>
      <c r="AI3" s="7" t="s">
        <v>7</v>
      </c>
    </row>
    <row r="4" spans="1:35" x14ac:dyDescent="0.3">
      <c r="A4" s="9" t="s">
        <v>8</v>
      </c>
      <c r="B4" s="10">
        <v>194662.09887738014</v>
      </c>
      <c r="C4" s="10">
        <v>202161.11159808101</v>
      </c>
      <c r="D4" s="10">
        <v>207291.69291750379</v>
      </c>
      <c r="E4" s="10">
        <v>213756.06364502604</v>
      </c>
      <c r="F4" s="10">
        <v>219510.21925226867</v>
      </c>
      <c r="G4" s="11">
        <v>226808.0200630984</v>
      </c>
      <c r="I4" s="9" t="s">
        <v>8</v>
      </c>
      <c r="J4" s="10">
        <v>202161.11159808101</v>
      </c>
      <c r="K4" s="10">
        <v>207291.69291750379</v>
      </c>
      <c r="L4" s="10">
        <v>213756.06364502604</v>
      </c>
      <c r="M4" s="10">
        <v>219510.21925226867</v>
      </c>
      <c r="N4" s="11">
        <v>226808.0200630984</v>
      </c>
      <c r="P4" s="9" t="s">
        <v>8</v>
      </c>
      <c r="Q4" s="10">
        <v>151518.41360299665</v>
      </c>
      <c r="R4" s="10">
        <v>156340.22281922796</v>
      </c>
      <c r="S4" s="10">
        <v>162650.87096964449</v>
      </c>
      <c r="T4" s="10">
        <v>168367.75948470944</v>
      </c>
      <c r="U4" s="11">
        <v>176603.54670861849</v>
      </c>
      <c r="W4" s="9" t="s">
        <v>8</v>
      </c>
      <c r="X4" s="10">
        <v>122294.00085326924</v>
      </c>
      <c r="Y4" s="10">
        <v>126364.20291057036</v>
      </c>
      <c r="Z4" s="10">
        <v>131769.29993098727</v>
      </c>
      <c r="AA4" s="10">
        <v>136150.25308406775</v>
      </c>
      <c r="AB4" s="11">
        <v>143158.22197126129</v>
      </c>
      <c r="AD4" s="9" t="s">
        <v>8</v>
      </c>
      <c r="AE4" s="10">
        <v>134314.58323112747</v>
      </c>
      <c r="AF4" s="10">
        <v>138595.01998313839</v>
      </c>
      <c r="AG4" s="10">
        <v>144346.0389745514</v>
      </c>
      <c r="AH4" s="10">
        <v>149399.32458537465</v>
      </c>
      <c r="AI4" s="11">
        <v>156968.13094262619</v>
      </c>
    </row>
    <row r="5" spans="1:35" x14ac:dyDescent="0.3">
      <c r="A5" s="12" t="s">
        <v>9</v>
      </c>
      <c r="B5" s="10">
        <v>90341.559713886454</v>
      </c>
      <c r="C5" s="10">
        <v>103684.57548544834</v>
      </c>
      <c r="D5" s="10">
        <v>110555.54097178033</v>
      </c>
      <c r="E5" s="10">
        <v>117808.84363401895</v>
      </c>
      <c r="F5" s="10">
        <v>126213.57747947931</v>
      </c>
      <c r="G5" s="13">
        <v>135199.39872714857</v>
      </c>
      <c r="I5" s="12" t="s">
        <v>9</v>
      </c>
      <c r="J5" s="10">
        <v>103684.57548544834</v>
      </c>
      <c r="K5" s="10">
        <v>110555.54097178033</v>
      </c>
      <c r="L5" s="10">
        <v>121808.84363401895</v>
      </c>
      <c r="M5" s="10">
        <v>130498.94599974321</v>
      </c>
      <c r="N5" s="13">
        <v>139789.86560745016</v>
      </c>
      <c r="P5" s="12" t="s">
        <v>9</v>
      </c>
      <c r="Q5" s="10">
        <v>125371.86069694931</v>
      </c>
      <c r="R5" s="10">
        <v>133679.9983709745</v>
      </c>
      <c r="S5" s="10">
        <v>146450.44514866918</v>
      </c>
      <c r="T5" s="10">
        <v>156898.53185468557</v>
      </c>
      <c r="U5" s="13">
        <v>168068.97951509809</v>
      </c>
      <c r="W5" s="12" t="s">
        <v>9</v>
      </c>
      <c r="X5" s="10">
        <v>152550.99669979422</v>
      </c>
      <c r="Y5" s="10">
        <v>166413.96669770175</v>
      </c>
      <c r="Z5" s="10">
        <v>177332.01618732646</v>
      </c>
      <c r="AA5" s="10">
        <v>189983.25995102435</v>
      </c>
      <c r="AB5" s="13">
        <v>203509.18678125742</v>
      </c>
      <c r="AD5" s="12" t="s">
        <v>9</v>
      </c>
      <c r="AE5" s="10">
        <v>141482.10060932569</v>
      </c>
      <c r="AF5" s="10">
        <v>150857.83104626863</v>
      </c>
      <c r="AG5" s="10">
        <v>164755.2771437623</v>
      </c>
      <c r="AH5" s="10">
        <v>176509.26955480839</v>
      </c>
      <c r="AI5" s="13">
        <v>189075.91077083809</v>
      </c>
    </row>
    <row r="6" spans="1:35" x14ac:dyDescent="0.3">
      <c r="A6" s="12" t="s">
        <v>10</v>
      </c>
      <c r="B6" s="10">
        <v>9928.6438409999992</v>
      </c>
      <c r="C6" s="10">
        <v>10181.679836116931</v>
      </c>
      <c r="D6" s="10">
        <v>10303.859994150331</v>
      </c>
      <c r="E6" s="10">
        <v>10448.11403406844</v>
      </c>
      <c r="F6" s="10">
        <v>10594.387630545396</v>
      </c>
      <c r="G6" s="13">
        <v>10742.709057373031</v>
      </c>
      <c r="I6" s="12" t="s">
        <v>10</v>
      </c>
      <c r="J6" s="10">
        <v>10181.679836116931</v>
      </c>
      <c r="K6" s="10">
        <v>10303.859994150331</v>
      </c>
      <c r="L6" s="10">
        <v>22448.11403406844</v>
      </c>
      <c r="M6" s="10">
        <v>22762.387630545396</v>
      </c>
      <c r="N6" s="13">
        <v>23081.06105737303</v>
      </c>
      <c r="P6" s="12" t="s">
        <v>10</v>
      </c>
      <c r="Q6" s="10">
        <v>14990.722766642501</v>
      </c>
      <c r="R6" s="10">
        <v>15170.611439842211</v>
      </c>
      <c r="S6" s="10">
        <v>27383</v>
      </c>
      <c r="T6" s="10">
        <v>27766.362000000005</v>
      </c>
      <c r="U6" s="13">
        <v>28155.091068000002</v>
      </c>
      <c r="W6" s="12" t="s">
        <v>10</v>
      </c>
      <c r="X6" s="10">
        <v>14990.722766642501</v>
      </c>
      <c r="Y6" s="10">
        <v>15170.611439842211</v>
      </c>
      <c r="Z6" s="10">
        <v>27383</v>
      </c>
      <c r="AA6" s="10">
        <v>27766.362000000005</v>
      </c>
      <c r="AB6" s="13">
        <v>28155.091068000002</v>
      </c>
      <c r="AD6" s="12" t="s">
        <v>10</v>
      </c>
      <c r="AE6" s="10">
        <v>14990.722766642501</v>
      </c>
      <c r="AF6" s="10">
        <v>15170.611439842211</v>
      </c>
      <c r="AG6" s="10">
        <v>27383</v>
      </c>
      <c r="AH6" s="10">
        <v>27766.362000000005</v>
      </c>
      <c r="AI6" s="13">
        <v>28155.091068000002</v>
      </c>
    </row>
    <row r="7" spans="1:35" x14ac:dyDescent="0.3">
      <c r="A7" s="12" t="s">
        <v>11</v>
      </c>
      <c r="B7" s="10">
        <v>5800.1548019322345</v>
      </c>
      <c r="C7" s="10">
        <v>8101.4475843127839</v>
      </c>
      <c r="D7" s="10">
        <v>9751.8682158137472</v>
      </c>
      <c r="E7" s="10">
        <v>11479.928093758755</v>
      </c>
      <c r="F7" s="10">
        <v>13382.811578229852</v>
      </c>
      <c r="G7" s="13">
        <v>13965.481860486057</v>
      </c>
      <c r="I7" s="12" t="s">
        <v>11</v>
      </c>
      <c r="J7" s="10">
        <v>13046.103500054953</v>
      </c>
      <c r="K7" s="10">
        <v>14834.760255260138</v>
      </c>
      <c r="L7" s="10">
        <v>16709.436468217806</v>
      </c>
      <c r="M7" s="10">
        <v>18738.501178371309</v>
      </c>
      <c r="N7" s="13">
        <v>19328.463730411568</v>
      </c>
      <c r="P7" s="12" t="s">
        <v>11</v>
      </c>
      <c r="Q7" s="10">
        <v>13046.103500054953</v>
      </c>
      <c r="R7" s="10">
        <v>14834.760255260138</v>
      </c>
      <c r="S7" s="10">
        <v>16709.436468217806</v>
      </c>
      <c r="T7" s="10">
        <v>18738.501178371309</v>
      </c>
      <c r="U7" s="13">
        <v>19328.463730411568</v>
      </c>
      <c r="W7" s="12" t="s">
        <v>11</v>
      </c>
      <c r="X7" s="10">
        <v>10203.192643990084</v>
      </c>
      <c r="Y7" s="10">
        <v>11675.14909769153</v>
      </c>
      <c r="Z7" s="10">
        <v>13207.012581020417</v>
      </c>
      <c r="AA7" s="10">
        <v>14779.479912659353</v>
      </c>
      <c r="AB7" s="13">
        <v>14986.392631436587</v>
      </c>
      <c r="AD7" s="12" t="s">
        <v>11</v>
      </c>
      <c r="AE7" s="10">
        <v>12103.820402256504</v>
      </c>
      <c r="AF7" s="10">
        <v>13786.206391494212</v>
      </c>
      <c r="AG7" s="10">
        <v>15537.873387407521</v>
      </c>
      <c r="AH7" s="10">
        <v>17432.553392668357</v>
      </c>
      <c r="AI7" s="13">
        <v>17872.222103277341</v>
      </c>
    </row>
    <row r="8" spans="1:35" x14ac:dyDescent="0.3">
      <c r="A8" s="12" t="s">
        <v>12</v>
      </c>
      <c r="B8" s="10">
        <v>5958.0113337055836</v>
      </c>
      <c r="C8" s="10">
        <v>7631.814983412376</v>
      </c>
      <c r="D8" s="10">
        <v>8210.1654667771891</v>
      </c>
      <c r="E8" s="10">
        <v>8917.4079418085821</v>
      </c>
      <c r="F8" s="10">
        <v>9843.0414672811858</v>
      </c>
      <c r="G8" s="13">
        <v>10860.511658817701</v>
      </c>
      <c r="I8" s="12" t="s">
        <v>12</v>
      </c>
      <c r="J8" s="10">
        <v>20752.430079539263</v>
      </c>
      <c r="K8" s="10">
        <v>22321.33592858995</v>
      </c>
      <c r="L8" s="10">
        <v>24246.315686781923</v>
      </c>
      <c r="M8" s="10">
        <v>26809.474976561811</v>
      </c>
      <c r="N8" s="13">
        <v>29594.368471373327</v>
      </c>
      <c r="P8" s="12" t="s">
        <v>12</v>
      </c>
      <c r="Q8" s="10">
        <v>15982.328350644808</v>
      </c>
      <c r="R8" s="10">
        <v>17190.218260931924</v>
      </c>
      <c r="S8" s="10">
        <v>18672.919823353779</v>
      </c>
      <c r="T8" s="10">
        <v>20651.741217967425</v>
      </c>
      <c r="U8" s="13">
        <v>22798.40599429993</v>
      </c>
      <c r="W8" s="12" t="s">
        <v>12</v>
      </c>
      <c r="X8" s="10">
        <v>18980.086018854872</v>
      </c>
      <c r="Y8" s="10">
        <v>20414.536237594832</v>
      </c>
      <c r="Z8" s="10">
        <v>22175.343710551169</v>
      </c>
      <c r="AA8" s="10">
        <v>24525.32673315638</v>
      </c>
      <c r="AB8" s="13">
        <v>27074.635020067715</v>
      </c>
      <c r="AD8" s="12" t="s">
        <v>12</v>
      </c>
      <c r="AE8" s="10">
        <v>16985.080251158244</v>
      </c>
      <c r="AF8" s="10">
        <v>18268.754732790534</v>
      </c>
      <c r="AG8" s="10">
        <v>19844.482904164062</v>
      </c>
      <c r="AH8" s="10">
        <v>21947.458106076094</v>
      </c>
      <c r="AI8" s="13">
        <v>24228.807400021189</v>
      </c>
    </row>
    <row r="9" spans="1:35" x14ac:dyDescent="0.3">
      <c r="A9" s="14" t="s">
        <v>13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5">
        <v>0</v>
      </c>
      <c r="I9" s="14" t="s">
        <v>13</v>
      </c>
      <c r="J9" s="10">
        <v>3050.93515389293</v>
      </c>
      <c r="K9" s="10">
        <v>3087.5463757396446</v>
      </c>
      <c r="L9" s="10">
        <v>3130.7720249999998</v>
      </c>
      <c r="M9" s="10">
        <v>3174.6028333499999</v>
      </c>
      <c r="N9" s="15">
        <v>3219.0472730169004</v>
      </c>
      <c r="P9" s="14" t="s">
        <v>13</v>
      </c>
      <c r="Q9" s="10">
        <v>3050.93515389293</v>
      </c>
      <c r="R9" s="10">
        <v>3087.5463757396446</v>
      </c>
      <c r="S9" s="10">
        <v>3130.7720249999998</v>
      </c>
      <c r="T9" s="10">
        <v>3174.6028333499999</v>
      </c>
      <c r="U9" s="15">
        <v>3219.0472730169004</v>
      </c>
      <c r="W9" s="14" t="s">
        <v>13</v>
      </c>
      <c r="X9" s="10">
        <v>3050.93515389293</v>
      </c>
      <c r="Y9" s="10">
        <v>3087.5463757396446</v>
      </c>
      <c r="Z9" s="10">
        <v>3130.7720249999998</v>
      </c>
      <c r="AA9" s="10">
        <v>3174.6028333499999</v>
      </c>
      <c r="AB9" s="15">
        <v>3219.0472730169004</v>
      </c>
      <c r="AD9" s="14" t="s">
        <v>13</v>
      </c>
      <c r="AE9" s="10">
        <v>3050.93515389293</v>
      </c>
      <c r="AF9" s="10">
        <v>3087.5463757396446</v>
      </c>
      <c r="AG9" s="10">
        <v>3130.7720249999998</v>
      </c>
      <c r="AH9" s="10">
        <v>3174.6028333499999</v>
      </c>
      <c r="AI9" s="15">
        <v>3219.0472730169004</v>
      </c>
    </row>
    <row r="10" spans="1:35" x14ac:dyDescent="0.3">
      <c r="A10" s="16" t="s">
        <v>14</v>
      </c>
      <c r="B10" s="17">
        <f>SUM(B4:B9)</f>
        <v>306690.46856790438</v>
      </c>
      <c r="C10" s="17">
        <f t="shared" ref="C10:G10" si="0">SUM(C4:C9)</f>
        <v>331760.62948737142</v>
      </c>
      <c r="D10" s="17">
        <f t="shared" si="0"/>
        <v>346113.12756602542</v>
      </c>
      <c r="E10" s="17">
        <f t="shared" si="0"/>
        <v>362410.35734868073</v>
      </c>
      <c r="F10" s="17">
        <f t="shared" si="0"/>
        <v>379544.0374078044</v>
      </c>
      <c r="G10" s="18">
        <f t="shared" si="0"/>
        <v>397576.12136692373</v>
      </c>
      <c r="I10" s="16" t="s">
        <v>14</v>
      </c>
      <c r="J10" s="17">
        <f t="shared" ref="J10:N10" si="1">SUM(J4:J9)</f>
        <v>352876.8356531334</v>
      </c>
      <c r="K10" s="17">
        <f t="shared" si="1"/>
        <v>368394.73644302425</v>
      </c>
      <c r="L10" s="17">
        <f t="shared" si="1"/>
        <v>402099.54549311317</v>
      </c>
      <c r="M10" s="17">
        <f t="shared" si="1"/>
        <v>421494.13187084039</v>
      </c>
      <c r="N10" s="18">
        <f t="shared" si="1"/>
        <v>441820.82620272331</v>
      </c>
      <c r="P10" s="16" t="s">
        <v>14</v>
      </c>
      <c r="Q10" s="17">
        <f t="shared" ref="Q10:U10" si="2">SUM(Q4:Q9)</f>
        <v>323960.36407118116</v>
      </c>
      <c r="R10" s="17">
        <f t="shared" si="2"/>
        <v>340303.35752197634</v>
      </c>
      <c r="S10" s="17">
        <f t="shared" si="2"/>
        <v>374997.44443488528</v>
      </c>
      <c r="T10" s="17">
        <f t="shared" si="2"/>
        <v>395597.49856908375</v>
      </c>
      <c r="U10" s="18">
        <f t="shared" si="2"/>
        <v>418173.53428944491</v>
      </c>
      <c r="W10" s="16" t="s">
        <v>14</v>
      </c>
      <c r="X10" s="17">
        <f t="shared" ref="X10:AB10" si="3">SUM(X4:X9)</f>
        <v>322069.93413644383</v>
      </c>
      <c r="Y10" s="17">
        <f t="shared" si="3"/>
        <v>343126.01275914029</v>
      </c>
      <c r="Z10" s="17">
        <f t="shared" si="3"/>
        <v>374997.44443488528</v>
      </c>
      <c r="AA10" s="17">
        <f t="shared" si="3"/>
        <v>396379.28451425786</v>
      </c>
      <c r="AB10" s="18">
        <f t="shared" si="3"/>
        <v>420102.57474503992</v>
      </c>
      <c r="AD10" s="16" t="s">
        <v>14</v>
      </c>
      <c r="AE10" s="17">
        <f t="shared" ref="AE10:AI10" si="4">SUM(AE4:AE9)</f>
        <v>322927.2424144033</v>
      </c>
      <c r="AF10" s="17">
        <f t="shared" si="4"/>
        <v>339765.96996927354</v>
      </c>
      <c r="AG10" s="17">
        <f t="shared" si="4"/>
        <v>374997.44443488528</v>
      </c>
      <c r="AH10" s="17">
        <f t="shared" si="4"/>
        <v>396229.57047227758</v>
      </c>
      <c r="AI10" s="18">
        <f t="shared" si="4"/>
        <v>419519.20955777972</v>
      </c>
    </row>
    <row r="11" spans="1:35" x14ac:dyDescent="0.3">
      <c r="A11" s="19" t="s">
        <v>15</v>
      </c>
      <c r="B11" s="20"/>
      <c r="C11" s="20"/>
      <c r="D11" s="20"/>
      <c r="E11" s="20"/>
      <c r="F11" s="20"/>
      <c r="G11" s="11"/>
      <c r="I11" s="19" t="s">
        <v>15</v>
      </c>
      <c r="J11" s="20"/>
      <c r="K11" s="20"/>
      <c r="L11" s="20"/>
      <c r="M11" s="20"/>
      <c r="N11" s="11"/>
      <c r="P11" s="19" t="s">
        <v>15</v>
      </c>
      <c r="Q11" s="20"/>
      <c r="R11" s="20"/>
      <c r="S11" s="20"/>
      <c r="T11" s="20"/>
      <c r="U11" s="11"/>
      <c r="W11" s="19" t="s">
        <v>15</v>
      </c>
      <c r="X11" s="20"/>
      <c r="Y11" s="20"/>
      <c r="Z11" s="20"/>
      <c r="AA11" s="20"/>
      <c r="AB11" s="11"/>
      <c r="AD11" s="19" t="s">
        <v>15</v>
      </c>
      <c r="AE11" s="20"/>
      <c r="AF11" s="20"/>
      <c r="AG11" s="20"/>
      <c r="AH11" s="20"/>
      <c r="AI11" s="11"/>
    </row>
    <row r="12" spans="1:35" x14ac:dyDescent="0.3">
      <c r="A12" s="21" t="s">
        <v>16</v>
      </c>
      <c r="B12" s="10">
        <v>47507</v>
      </c>
      <c r="C12" s="10">
        <v>8500</v>
      </c>
      <c r="D12" s="10">
        <v>8500</v>
      </c>
      <c r="E12" s="10">
        <v>4700</v>
      </c>
      <c r="F12" s="10">
        <v>4700</v>
      </c>
      <c r="G12" s="13">
        <v>4700</v>
      </c>
      <c r="I12" s="21" t="s">
        <v>16</v>
      </c>
      <c r="J12" s="10">
        <v>8500</v>
      </c>
      <c r="K12" s="10">
        <v>8500</v>
      </c>
      <c r="L12" s="10">
        <v>4700</v>
      </c>
      <c r="M12" s="10">
        <v>4700</v>
      </c>
      <c r="N12" s="13">
        <v>4700</v>
      </c>
      <c r="P12" s="21" t="s">
        <v>16</v>
      </c>
      <c r="Q12" s="10">
        <v>8500</v>
      </c>
      <c r="R12" s="10">
        <v>8500</v>
      </c>
      <c r="S12" s="10">
        <v>4700</v>
      </c>
      <c r="T12" s="10">
        <v>4700</v>
      </c>
      <c r="U12" s="13">
        <v>4700</v>
      </c>
      <c r="W12" s="21" t="s">
        <v>16</v>
      </c>
      <c r="X12" s="10">
        <v>8500</v>
      </c>
      <c r="Y12" s="10">
        <v>8500</v>
      </c>
      <c r="Z12" s="10">
        <v>4700</v>
      </c>
      <c r="AA12" s="10">
        <v>4700</v>
      </c>
      <c r="AB12" s="13">
        <v>4700</v>
      </c>
      <c r="AD12" s="21" t="s">
        <v>16</v>
      </c>
      <c r="AE12" s="10">
        <v>8500</v>
      </c>
      <c r="AF12" s="10">
        <v>8500</v>
      </c>
      <c r="AG12" s="10">
        <v>4700</v>
      </c>
      <c r="AH12" s="10">
        <v>4700</v>
      </c>
      <c r="AI12" s="13">
        <v>4700</v>
      </c>
    </row>
    <row r="13" spans="1:35" x14ac:dyDescent="0.3">
      <c r="A13" s="21" t="s">
        <v>17</v>
      </c>
      <c r="B13" s="10">
        <v>11374</v>
      </c>
      <c r="C13" s="10">
        <v>14000</v>
      </c>
      <c r="D13" s="10">
        <v>14000</v>
      </c>
      <c r="E13" s="10">
        <v>14000</v>
      </c>
      <c r="F13" s="10">
        <v>14000</v>
      </c>
      <c r="G13" s="13">
        <v>14000</v>
      </c>
      <c r="I13" s="21" t="s">
        <v>17</v>
      </c>
      <c r="J13" s="10">
        <v>14000</v>
      </c>
      <c r="K13" s="10">
        <v>14000</v>
      </c>
      <c r="L13" s="10">
        <v>14000</v>
      </c>
      <c r="M13" s="10">
        <v>14000</v>
      </c>
      <c r="N13" s="13">
        <v>14000</v>
      </c>
      <c r="P13" s="21" t="s">
        <v>17</v>
      </c>
      <c r="Q13" s="10">
        <v>14000</v>
      </c>
      <c r="R13" s="10">
        <v>14000</v>
      </c>
      <c r="S13" s="10">
        <v>14000</v>
      </c>
      <c r="T13" s="10">
        <v>14000</v>
      </c>
      <c r="U13" s="13">
        <v>14000</v>
      </c>
      <c r="W13" s="21" t="s">
        <v>17</v>
      </c>
      <c r="X13" s="10">
        <v>14000</v>
      </c>
      <c r="Y13" s="10">
        <v>14000</v>
      </c>
      <c r="Z13" s="10">
        <v>14000</v>
      </c>
      <c r="AA13" s="10">
        <v>14000</v>
      </c>
      <c r="AB13" s="13">
        <v>14000</v>
      </c>
      <c r="AD13" s="21" t="s">
        <v>17</v>
      </c>
      <c r="AE13" s="10">
        <v>14000</v>
      </c>
      <c r="AF13" s="10">
        <v>14000</v>
      </c>
      <c r="AG13" s="10">
        <v>14000</v>
      </c>
      <c r="AH13" s="10">
        <v>14000</v>
      </c>
      <c r="AI13" s="13">
        <v>14000</v>
      </c>
    </row>
    <row r="14" spans="1:35" x14ac:dyDescent="0.3">
      <c r="A14" s="21" t="s">
        <v>18</v>
      </c>
      <c r="B14" s="10">
        <v>0</v>
      </c>
      <c r="C14" s="10">
        <v>14090</v>
      </c>
      <c r="D14" s="10">
        <v>14700</v>
      </c>
      <c r="E14" s="10">
        <v>15300</v>
      </c>
      <c r="F14" s="10">
        <v>15300</v>
      </c>
      <c r="G14" s="13">
        <v>15300</v>
      </c>
      <c r="I14" s="21" t="s">
        <v>18</v>
      </c>
      <c r="J14" s="10">
        <v>14090</v>
      </c>
      <c r="K14" s="10">
        <v>14700</v>
      </c>
      <c r="L14" s="10">
        <v>15300</v>
      </c>
      <c r="M14" s="10">
        <v>15300</v>
      </c>
      <c r="N14" s="13">
        <v>15300</v>
      </c>
      <c r="P14" s="21" t="s">
        <v>18</v>
      </c>
      <c r="Q14" s="10">
        <v>14090</v>
      </c>
      <c r="R14" s="10">
        <v>14700</v>
      </c>
      <c r="S14" s="10">
        <v>15300</v>
      </c>
      <c r="T14" s="10">
        <v>15300</v>
      </c>
      <c r="U14" s="13">
        <v>15300</v>
      </c>
      <c r="W14" s="21" t="s">
        <v>18</v>
      </c>
      <c r="X14" s="10">
        <v>14090</v>
      </c>
      <c r="Y14" s="10">
        <v>14700</v>
      </c>
      <c r="Z14" s="10">
        <v>15300</v>
      </c>
      <c r="AA14" s="10">
        <v>15300</v>
      </c>
      <c r="AB14" s="13">
        <v>15300</v>
      </c>
      <c r="AD14" s="21" t="s">
        <v>18</v>
      </c>
      <c r="AE14" s="10">
        <v>14090</v>
      </c>
      <c r="AF14" s="10">
        <v>14700</v>
      </c>
      <c r="AG14" s="10">
        <v>15300</v>
      </c>
      <c r="AH14" s="10">
        <v>15300</v>
      </c>
      <c r="AI14" s="13">
        <v>15300</v>
      </c>
    </row>
    <row r="15" spans="1:35" x14ac:dyDescent="0.3">
      <c r="A15" s="22" t="s">
        <v>19</v>
      </c>
      <c r="B15" s="23">
        <v>0</v>
      </c>
      <c r="C15" s="23">
        <v>8000</v>
      </c>
      <c r="D15" s="23">
        <v>8000</v>
      </c>
      <c r="E15" s="23">
        <v>0</v>
      </c>
      <c r="F15" s="23">
        <v>0</v>
      </c>
      <c r="G15" s="15">
        <v>0</v>
      </c>
      <c r="I15" s="22" t="s">
        <v>19</v>
      </c>
      <c r="J15" s="23">
        <v>8000</v>
      </c>
      <c r="K15" s="23">
        <v>8000</v>
      </c>
      <c r="L15" s="23">
        <v>0</v>
      </c>
      <c r="M15" s="23">
        <v>0</v>
      </c>
      <c r="N15" s="15">
        <v>0</v>
      </c>
      <c r="P15" s="22" t="s">
        <v>19</v>
      </c>
      <c r="Q15" s="23">
        <v>8000</v>
      </c>
      <c r="R15" s="23">
        <v>8000</v>
      </c>
      <c r="S15" s="23">
        <v>0</v>
      </c>
      <c r="T15" s="23">
        <v>0</v>
      </c>
      <c r="U15" s="15">
        <v>0</v>
      </c>
      <c r="W15" s="22" t="s">
        <v>19</v>
      </c>
      <c r="X15" s="23">
        <v>8000</v>
      </c>
      <c r="Y15" s="23">
        <v>8000</v>
      </c>
      <c r="Z15" s="23">
        <v>0</v>
      </c>
      <c r="AA15" s="23">
        <v>0</v>
      </c>
      <c r="AB15" s="15">
        <v>0</v>
      </c>
      <c r="AD15" s="22" t="s">
        <v>19</v>
      </c>
      <c r="AE15" s="23">
        <v>8000</v>
      </c>
      <c r="AF15" s="23">
        <v>8000</v>
      </c>
      <c r="AG15" s="23">
        <v>0</v>
      </c>
      <c r="AH15" s="23">
        <v>0</v>
      </c>
      <c r="AI15" s="15">
        <v>0</v>
      </c>
    </row>
    <row r="16" spans="1:35" x14ac:dyDescent="0.3">
      <c r="A16" s="24" t="s">
        <v>20</v>
      </c>
      <c r="B16" s="23">
        <f>SUM(B12:B15)</f>
        <v>58881</v>
      </c>
      <c r="C16" s="23">
        <f t="shared" ref="C16:D16" si="5">SUM(C12:C15)</f>
        <v>44590</v>
      </c>
      <c r="D16" s="23">
        <f t="shared" si="5"/>
        <v>45200</v>
      </c>
      <c r="E16" s="23">
        <f>SUM(E12:E15)</f>
        <v>34000</v>
      </c>
      <c r="F16" s="23">
        <f t="shared" ref="F16:G16" si="6">SUM(F12:F15)</f>
        <v>34000</v>
      </c>
      <c r="G16" s="15">
        <f t="shared" si="6"/>
        <v>34000</v>
      </c>
      <c r="I16" s="24" t="s">
        <v>20</v>
      </c>
      <c r="J16" s="23">
        <f t="shared" ref="J16:K16" si="7">SUM(J12:J15)</f>
        <v>44590</v>
      </c>
      <c r="K16" s="23">
        <f t="shared" si="7"/>
        <v>45200</v>
      </c>
      <c r="L16" s="23">
        <f>SUM(L12:L15)</f>
        <v>34000</v>
      </c>
      <c r="M16" s="23">
        <f t="shared" ref="M16:N16" si="8">SUM(M12:M15)</f>
        <v>34000</v>
      </c>
      <c r="N16" s="15">
        <f t="shared" si="8"/>
        <v>34000</v>
      </c>
      <c r="P16" s="24" t="s">
        <v>20</v>
      </c>
      <c r="Q16" s="23">
        <f t="shared" ref="Q16:R16" si="9">SUM(Q12:Q15)</f>
        <v>44590</v>
      </c>
      <c r="R16" s="23">
        <f t="shared" si="9"/>
        <v>45200</v>
      </c>
      <c r="S16" s="23">
        <f>SUM(S12:S15)</f>
        <v>34000</v>
      </c>
      <c r="T16" s="23">
        <f t="shared" ref="T16:U16" si="10">SUM(T12:T15)</f>
        <v>34000</v>
      </c>
      <c r="U16" s="15">
        <f t="shared" si="10"/>
        <v>34000</v>
      </c>
      <c r="W16" s="24" t="s">
        <v>20</v>
      </c>
      <c r="X16" s="23">
        <f t="shared" ref="X16:Y16" si="11">SUM(X12:X15)</f>
        <v>44590</v>
      </c>
      <c r="Y16" s="23">
        <f t="shared" si="11"/>
        <v>45200</v>
      </c>
      <c r="Z16" s="23">
        <f>SUM(Z12:Z15)</f>
        <v>34000</v>
      </c>
      <c r="AA16" s="23">
        <f t="shared" ref="AA16:AB16" si="12">SUM(AA12:AA15)</f>
        <v>34000</v>
      </c>
      <c r="AB16" s="15">
        <f t="shared" si="12"/>
        <v>34000</v>
      </c>
      <c r="AD16" s="24" t="s">
        <v>20</v>
      </c>
      <c r="AE16" s="23">
        <f t="shared" ref="AE16:AF16" si="13">SUM(AE12:AE15)</f>
        <v>44590</v>
      </c>
      <c r="AF16" s="23">
        <f t="shared" si="13"/>
        <v>45200</v>
      </c>
      <c r="AG16" s="23">
        <f>SUM(AG12:AG15)</f>
        <v>34000</v>
      </c>
      <c r="AH16" s="23">
        <f t="shared" ref="AH16:AI16" si="14">SUM(AH12:AH15)</f>
        <v>34000</v>
      </c>
      <c r="AI16" s="15">
        <f t="shared" si="14"/>
        <v>34000</v>
      </c>
    </row>
    <row r="17" spans="1:35" x14ac:dyDescent="0.3">
      <c r="A17" s="25" t="s">
        <v>21</v>
      </c>
      <c r="B17" s="26">
        <f>SUM(B4:B9,B16)</f>
        <v>365571.46856790438</v>
      </c>
      <c r="C17" s="26">
        <f t="shared" ref="C17:E17" si="15">SUM(C4:C9,C16)</f>
        <v>376350.62948737142</v>
      </c>
      <c r="D17" s="26">
        <f t="shared" si="15"/>
        <v>391313.12756602542</v>
      </c>
      <c r="E17" s="26">
        <f t="shared" si="15"/>
        <v>396410.35734868073</v>
      </c>
      <c r="F17" s="26">
        <f>SUM(F4:F9,F16)</f>
        <v>413544.0374078044</v>
      </c>
      <c r="G17" s="27">
        <f t="shared" ref="G17" si="16">SUM(G4:G9,G16)</f>
        <v>431576.12136692373</v>
      </c>
      <c r="I17" s="25" t="s">
        <v>21</v>
      </c>
      <c r="J17" s="26">
        <f t="shared" ref="J17:L17" si="17">SUM(J4:J9,J16)</f>
        <v>397466.8356531334</v>
      </c>
      <c r="K17" s="26">
        <f t="shared" si="17"/>
        <v>413594.73644302425</v>
      </c>
      <c r="L17" s="26">
        <f t="shared" si="17"/>
        <v>436099.54549311317</v>
      </c>
      <c r="M17" s="26">
        <f>SUM(M4:M9,M16)</f>
        <v>455494.13187084039</v>
      </c>
      <c r="N17" s="27">
        <f t="shared" ref="N17" si="18">SUM(N4:N9,N16)</f>
        <v>475820.82620272331</v>
      </c>
      <c r="P17" s="25" t="s">
        <v>21</v>
      </c>
      <c r="Q17" s="26">
        <f t="shared" ref="Q17:S17" si="19">SUM(Q4:Q9,Q16)</f>
        <v>368550.36407118116</v>
      </c>
      <c r="R17" s="26">
        <f t="shared" si="19"/>
        <v>385503.35752197634</v>
      </c>
      <c r="S17" s="26">
        <f t="shared" si="19"/>
        <v>408997.44443488528</v>
      </c>
      <c r="T17" s="26">
        <f>SUM(T4:T9,T16)</f>
        <v>429597.49856908375</v>
      </c>
      <c r="U17" s="27">
        <f t="shared" ref="U17" si="20">SUM(U4:U9,U16)</f>
        <v>452173.53428944491</v>
      </c>
      <c r="W17" s="25" t="s">
        <v>21</v>
      </c>
      <c r="X17" s="26">
        <f t="shared" ref="X17:Z17" si="21">SUM(X4:X9,X16)</f>
        <v>366659.93413644383</v>
      </c>
      <c r="Y17" s="26">
        <f t="shared" si="21"/>
        <v>388326.01275914029</v>
      </c>
      <c r="Z17" s="26">
        <f t="shared" si="21"/>
        <v>408997.44443488528</v>
      </c>
      <c r="AA17" s="26">
        <f>SUM(AA4:AA9,AA16)</f>
        <v>430379.28451425786</v>
      </c>
      <c r="AB17" s="27">
        <f t="shared" ref="AB17" si="22">SUM(AB4:AB9,AB16)</f>
        <v>454102.57474503992</v>
      </c>
      <c r="AD17" s="25" t="s">
        <v>21</v>
      </c>
      <c r="AE17" s="26">
        <f t="shared" ref="AE17:AG17" si="23">SUM(AE4:AE9,AE16)</f>
        <v>367517.2424144033</v>
      </c>
      <c r="AF17" s="26">
        <f t="shared" si="23"/>
        <v>384965.96996927354</v>
      </c>
      <c r="AG17" s="26">
        <f t="shared" si="23"/>
        <v>408997.44443488528</v>
      </c>
      <c r="AH17" s="26">
        <f>SUM(AH4:AH9,AH16)</f>
        <v>430229.57047227758</v>
      </c>
      <c r="AI17" s="27">
        <f t="shared" ref="AI17" si="24">SUM(AI4:AI9,AI16)</f>
        <v>453519.20955777972</v>
      </c>
    </row>
    <row r="18" spans="1:35" x14ac:dyDescent="0.3">
      <c r="A18" s="12" t="s">
        <v>22</v>
      </c>
      <c r="B18" s="28">
        <v>87405.785196539495</v>
      </c>
      <c r="C18" s="29">
        <v>93085.425104691589</v>
      </c>
      <c r="D18" s="29">
        <v>97588.971773639729</v>
      </c>
      <c r="E18" s="29">
        <v>103019.63575569526</v>
      </c>
      <c r="F18" s="29">
        <v>107649.8994784203</v>
      </c>
      <c r="G18" s="30">
        <v>113406.34251216045</v>
      </c>
      <c r="I18" s="12" t="s">
        <v>22</v>
      </c>
      <c r="J18" s="29">
        <v>93085.425104691589</v>
      </c>
      <c r="K18" s="29">
        <v>97588.971773639729</v>
      </c>
      <c r="L18" s="29">
        <v>103019.63575569526</v>
      </c>
      <c r="M18" s="29">
        <v>107649.8994784203</v>
      </c>
      <c r="N18" s="30">
        <v>113406.34251216045</v>
      </c>
      <c r="P18" s="12" t="s">
        <v>22</v>
      </c>
      <c r="Q18" s="29">
        <v>94494.722153872368</v>
      </c>
      <c r="R18" s="29">
        <v>99060.247844297613</v>
      </c>
      <c r="S18" s="29">
        <v>104572.97727961514</v>
      </c>
      <c r="T18" s="29">
        <v>109415.20060487669</v>
      </c>
      <c r="U18" s="30">
        <v>115413.05115975811</v>
      </c>
      <c r="W18" s="12" t="s">
        <v>22</v>
      </c>
      <c r="X18" s="29">
        <v>94494.722153872368</v>
      </c>
      <c r="Y18" s="29">
        <v>99060.247844297613</v>
      </c>
      <c r="Z18" s="29">
        <v>104572.97727961514</v>
      </c>
      <c r="AA18" s="29">
        <v>109415.20060487669</v>
      </c>
      <c r="AB18" s="30">
        <v>115413.05115975811</v>
      </c>
      <c r="AD18" s="12" t="s">
        <v>22</v>
      </c>
      <c r="AE18" s="29">
        <v>94494.722153872368</v>
      </c>
      <c r="AF18" s="29">
        <v>99060.247844297613</v>
      </c>
      <c r="AG18" s="29">
        <v>104572.97727961514</v>
      </c>
      <c r="AH18" s="29">
        <v>109415.20060487669</v>
      </c>
      <c r="AI18" s="30">
        <v>115413.05115975811</v>
      </c>
    </row>
    <row r="19" spans="1:35" x14ac:dyDescent="0.3">
      <c r="A19" s="12" t="s">
        <v>23</v>
      </c>
      <c r="B19" s="29">
        <v>7657.7172037656801</v>
      </c>
      <c r="C19" s="29">
        <v>8639.5360436954925</v>
      </c>
      <c r="D19" s="29">
        <v>9912.1087609201822</v>
      </c>
      <c r="E19" s="29">
        <v>11249.325100996164</v>
      </c>
      <c r="F19" s="29">
        <v>12786.069136080869</v>
      </c>
      <c r="G19" s="31">
        <v>13397.582508764488</v>
      </c>
      <c r="I19" s="12" t="s">
        <v>23</v>
      </c>
      <c r="J19" s="29">
        <v>8884.0234380719648</v>
      </c>
      <c r="K19" s="29">
        <v>10163.169600312409</v>
      </c>
      <c r="L19" s="29">
        <v>11507.223622853986</v>
      </c>
      <c r="M19" s="29">
        <v>13051.752153233092</v>
      </c>
      <c r="N19" s="31">
        <v>13671.214112850099</v>
      </c>
      <c r="P19" s="12" t="s">
        <v>23</v>
      </c>
      <c r="Q19" s="29">
        <v>8884.0234380719648</v>
      </c>
      <c r="R19" s="29">
        <v>10163.169600312409</v>
      </c>
      <c r="S19" s="29">
        <v>11507.223622853986</v>
      </c>
      <c r="T19" s="29">
        <v>13051.752153233092</v>
      </c>
      <c r="U19" s="31">
        <v>13671.214112850099</v>
      </c>
      <c r="W19" s="12" t="s">
        <v>23</v>
      </c>
      <c r="X19" s="29">
        <v>8884.0234380719648</v>
      </c>
      <c r="Y19" s="29">
        <v>10163.169600312409</v>
      </c>
      <c r="Z19" s="29">
        <v>11507.223622853986</v>
      </c>
      <c r="AA19" s="29">
        <v>13051.752153233092</v>
      </c>
      <c r="AB19" s="31">
        <v>13671.214112850099</v>
      </c>
      <c r="AD19" s="12" t="s">
        <v>23</v>
      </c>
      <c r="AE19" s="29">
        <v>8884.0234380719648</v>
      </c>
      <c r="AF19" s="29">
        <v>10163.169600312409</v>
      </c>
      <c r="AG19" s="29">
        <v>11507.223622853986</v>
      </c>
      <c r="AH19" s="29">
        <v>13051.752153233092</v>
      </c>
      <c r="AI19" s="31">
        <v>13671.214112850099</v>
      </c>
    </row>
    <row r="20" spans="1:35" x14ac:dyDescent="0.3">
      <c r="A20" s="32" t="s">
        <v>24</v>
      </c>
      <c r="B20" s="29">
        <v>111590</v>
      </c>
      <c r="C20" s="10">
        <v>121603</v>
      </c>
      <c r="D20" s="10">
        <v>126195</v>
      </c>
      <c r="E20" s="10">
        <v>130841</v>
      </c>
      <c r="F20" s="10">
        <v>136518</v>
      </c>
      <c r="G20" s="13">
        <v>141964</v>
      </c>
      <c r="I20" s="32" t="s">
        <v>24</v>
      </c>
      <c r="J20" s="10">
        <v>121603</v>
      </c>
      <c r="K20" s="10">
        <v>126195</v>
      </c>
      <c r="L20" s="10">
        <v>130841</v>
      </c>
      <c r="M20" s="10">
        <v>136518</v>
      </c>
      <c r="N20" s="13">
        <v>141964</v>
      </c>
      <c r="P20" s="32" t="s">
        <v>24</v>
      </c>
      <c r="Q20" s="10">
        <v>121603</v>
      </c>
      <c r="R20" s="10">
        <v>126195</v>
      </c>
      <c r="S20" s="10">
        <v>130841</v>
      </c>
      <c r="T20" s="10">
        <v>136518</v>
      </c>
      <c r="U20" s="13">
        <v>141964</v>
      </c>
      <c r="W20" s="32" t="s">
        <v>24</v>
      </c>
      <c r="X20" s="10">
        <v>121603</v>
      </c>
      <c r="Y20" s="10">
        <v>126195</v>
      </c>
      <c r="Z20" s="10">
        <v>130841</v>
      </c>
      <c r="AA20" s="10">
        <v>136518</v>
      </c>
      <c r="AB20" s="13">
        <v>141964</v>
      </c>
      <c r="AD20" s="32" t="s">
        <v>24</v>
      </c>
      <c r="AE20" s="10">
        <v>121603</v>
      </c>
      <c r="AF20" s="10">
        <v>126195</v>
      </c>
      <c r="AG20" s="10">
        <v>130841</v>
      </c>
      <c r="AH20" s="10">
        <v>136518</v>
      </c>
      <c r="AI20" s="13">
        <v>141964</v>
      </c>
    </row>
    <row r="21" spans="1:35" x14ac:dyDescent="0.3">
      <c r="A21" s="33" t="s">
        <v>25</v>
      </c>
      <c r="B21" s="29">
        <v>0</v>
      </c>
      <c r="C21" s="10">
        <v>14090</v>
      </c>
      <c r="D21" s="10">
        <v>14700</v>
      </c>
      <c r="E21" s="10">
        <v>15300</v>
      </c>
      <c r="F21" s="10">
        <v>15300</v>
      </c>
      <c r="G21" s="13">
        <v>15300</v>
      </c>
      <c r="I21" s="33" t="s">
        <v>25</v>
      </c>
      <c r="J21" s="10">
        <v>14090</v>
      </c>
      <c r="K21" s="10">
        <v>14700</v>
      </c>
      <c r="L21" s="10">
        <v>15300</v>
      </c>
      <c r="M21" s="10">
        <v>15300</v>
      </c>
      <c r="N21" s="13">
        <v>15300</v>
      </c>
      <c r="P21" s="33" t="s">
        <v>25</v>
      </c>
      <c r="Q21" s="10">
        <v>14090</v>
      </c>
      <c r="R21" s="10">
        <v>14700</v>
      </c>
      <c r="S21" s="10">
        <v>15300</v>
      </c>
      <c r="T21" s="10">
        <v>15300</v>
      </c>
      <c r="U21" s="13">
        <v>15300</v>
      </c>
      <c r="W21" s="33" t="s">
        <v>25</v>
      </c>
      <c r="X21" s="10">
        <v>14090</v>
      </c>
      <c r="Y21" s="10">
        <v>14700</v>
      </c>
      <c r="Z21" s="10">
        <v>15300</v>
      </c>
      <c r="AA21" s="10">
        <v>15300</v>
      </c>
      <c r="AB21" s="13">
        <v>15300</v>
      </c>
      <c r="AD21" s="33" t="s">
        <v>25</v>
      </c>
      <c r="AE21" s="10">
        <v>14090</v>
      </c>
      <c r="AF21" s="10">
        <v>14700</v>
      </c>
      <c r="AG21" s="10">
        <v>15300</v>
      </c>
      <c r="AH21" s="10">
        <v>15300</v>
      </c>
      <c r="AI21" s="13">
        <v>15300</v>
      </c>
    </row>
    <row r="22" spans="1:35" x14ac:dyDescent="0.3">
      <c r="A22" s="34" t="s">
        <v>26</v>
      </c>
      <c r="B22" s="35">
        <v>0</v>
      </c>
      <c r="C22" s="35">
        <v>8000</v>
      </c>
      <c r="D22" s="35">
        <v>8000</v>
      </c>
      <c r="E22" s="35">
        <v>16000</v>
      </c>
      <c r="F22" s="35">
        <v>16000</v>
      </c>
      <c r="G22" s="36">
        <v>16000</v>
      </c>
      <c r="I22" s="34" t="s">
        <v>26</v>
      </c>
      <c r="J22" s="35">
        <v>8000</v>
      </c>
      <c r="K22" s="35">
        <v>8000</v>
      </c>
      <c r="L22" s="35">
        <v>16000</v>
      </c>
      <c r="M22" s="35">
        <v>16000</v>
      </c>
      <c r="N22" s="36">
        <v>16000</v>
      </c>
      <c r="P22" s="34" t="s">
        <v>26</v>
      </c>
      <c r="Q22" s="35">
        <v>8000</v>
      </c>
      <c r="R22" s="35">
        <v>8000</v>
      </c>
      <c r="S22" s="35">
        <v>16000</v>
      </c>
      <c r="T22" s="35">
        <v>16000</v>
      </c>
      <c r="U22" s="36">
        <v>16000</v>
      </c>
      <c r="W22" s="34" t="s">
        <v>26</v>
      </c>
      <c r="X22" s="35">
        <v>8000</v>
      </c>
      <c r="Y22" s="35">
        <v>8000</v>
      </c>
      <c r="Z22" s="35">
        <v>16000</v>
      </c>
      <c r="AA22" s="35">
        <v>16000</v>
      </c>
      <c r="AB22" s="36">
        <v>16000</v>
      </c>
      <c r="AD22" s="34" t="s">
        <v>26</v>
      </c>
      <c r="AE22" s="35">
        <v>8000</v>
      </c>
      <c r="AF22" s="35">
        <v>8000</v>
      </c>
      <c r="AG22" s="35">
        <v>16000</v>
      </c>
      <c r="AH22" s="35">
        <v>16000</v>
      </c>
      <c r="AI22" s="36">
        <v>16000</v>
      </c>
    </row>
    <row r="23" spans="1:35" x14ac:dyDescent="0.3">
      <c r="A23" s="37" t="s">
        <v>27</v>
      </c>
      <c r="B23" s="23">
        <f>SUM(B18:B22)</f>
        <v>206653.50240030518</v>
      </c>
      <c r="C23" s="23">
        <f>SUM(C18:C22)</f>
        <v>245417.96114838708</v>
      </c>
      <c r="D23" s="23">
        <f>SUM(D18:D22)</f>
        <v>256396.08053455991</v>
      </c>
      <c r="E23" s="23">
        <f>SUM(E18:E22)</f>
        <v>276409.96085669141</v>
      </c>
      <c r="F23" s="23">
        <f t="shared" ref="F23:G23" si="25">SUM(F18:F22)</f>
        <v>288253.96861450118</v>
      </c>
      <c r="G23" s="15">
        <f t="shared" si="25"/>
        <v>300067.92502092494</v>
      </c>
      <c r="I23" s="37" t="s">
        <v>27</v>
      </c>
      <c r="J23" s="23">
        <f>SUM(J18:J22)</f>
        <v>245662.44854276354</v>
      </c>
      <c r="K23" s="23">
        <f>SUM(K18:K22)</f>
        <v>256647.14137395215</v>
      </c>
      <c r="L23" s="23">
        <f>SUM(L18:L22)</f>
        <v>276667.85937854927</v>
      </c>
      <c r="M23" s="23">
        <f t="shared" ref="M23:N23" si="26">SUM(M18:M22)</f>
        <v>288519.65163165337</v>
      </c>
      <c r="N23" s="15">
        <f t="shared" si="26"/>
        <v>300341.55662501056</v>
      </c>
      <c r="P23" s="37" t="s">
        <v>27</v>
      </c>
      <c r="Q23" s="23">
        <f>SUM(Q18:Q22)</f>
        <v>247071.74559194432</v>
      </c>
      <c r="R23" s="23">
        <f>SUM(R18:R22)</f>
        <v>258118.41744461004</v>
      </c>
      <c r="S23" s="23">
        <f>SUM(S18:S22)</f>
        <v>278221.20090246911</v>
      </c>
      <c r="T23" s="23">
        <f t="shared" ref="T23:U23" si="27">SUM(T18:T22)</f>
        <v>290284.95275810978</v>
      </c>
      <c r="U23" s="15">
        <f t="shared" si="27"/>
        <v>302348.2652726082</v>
      </c>
      <c r="W23" s="37" t="s">
        <v>27</v>
      </c>
      <c r="X23" s="23">
        <f>SUM(X18:X22)</f>
        <v>247071.74559194432</v>
      </c>
      <c r="Y23" s="23">
        <f>SUM(Y18:Y22)</f>
        <v>258118.41744461004</v>
      </c>
      <c r="Z23" s="23">
        <f>SUM(Z18:Z22)</f>
        <v>278221.20090246911</v>
      </c>
      <c r="AA23" s="23">
        <f t="shared" ref="AA23:AB23" si="28">SUM(AA18:AA22)</f>
        <v>290284.95275810978</v>
      </c>
      <c r="AB23" s="15">
        <f t="shared" si="28"/>
        <v>302348.2652726082</v>
      </c>
      <c r="AD23" s="37" t="s">
        <v>27</v>
      </c>
      <c r="AE23" s="23">
        <f>SUM(AE18:AE22)</f>
        <v>247071.74559194432</v>
      </c>
      <c r="AF23" s="23">
        <f>SUM(AF18:AF22)</f>
        <v>258118.41744461004</v>
      </c>
      <c r="AG23" s="23">
        <f>SUM(AG18:AG22)</f>
        <v>278221.20090246911</v>
      </c>
      <c r="AH23" s="23">
        <f t="shared" ref="AH23:AI23" si="29">SUM(AH18:AH22)</f>
        <v>290284.95275810978</v>
      </c>
      <c r="AI23" s="15">
        <f t="shared" si="29"/>
        <v>302348.2652726082</v>
      </c>
    </row>
    <row r="24" spans="1:35" x14ac:dyDescent="0.3">
      <c r="A24" s="12" t="s">
        <v>28</v>
      </c>
      <c r="B24" s="10">
        <v>102275.16606338874</v>
      </c>
      <c r="C24" s="10">
        <v>106610.44619913337</v>
      </c>
      <c r="D24" s="10">
        <v>109720.84124994423</v>
      </c>
      <c r="E24" s="10">
        <v>113933.65809345148</v>
      </c>
      <c r="F24" s="10">
        <v>116653.31675852601</v>
      </c>
      <c r="G24" s="13">
        <v>120433.82742657392</v>
      </c>
      <c r="I24" s="12" t="s">
        <v>28</v>
      </c>
      <c r="J24" s="10">
        <v>106610.44619913337</v>
      </c>
      <c r="K24" s="10">
        <v>109720.84124994423</v>
      </c>
      <c r="L24" s="10">
        <v>113933.65809345148</v>
      </c>
      <c r="M24" s="10">
        <v>116653.31675852601</v>
      </c>
      <c r="N24" s="10">
        <v>120433.82742657392</v>
      </c>
      <c r="P24" s="12" t="s">
        <v>28</v>
      </c>
      <c r="Q24" s="10">
        <v>96975.9853408747</v>
      </c>
      <c r="R24" s="10">
        <v>101665.86496646101</v>
      </c>
      <c r="S24" s="10">
        <v>108183.88824850568</v>
      </c>
      <c r="T24" s="10">
        <v>112012.05390528067</v>
      </c>
      <c r="U24" s="10">
        <v>118183.92264735333</v>
      </c>
      <c r="W24" s="12" t="s">
        <v>28</v>
      </c>
      <c r="X24" s="10">
        <v>87404.982090340956</v>
      </c>
      <c r="Y24" s="10">
        <v>91845.55023162633</v>
      </c>
      <c r="Z24" s="10">
        <v>98049.878400447284</v>
      </c>
      <c r="AA24" s="10">
        <v>101517.59732185662</v>
      </c>
      <c r="AB24" s="10">
        <v>107327.40941271282</v>
      </c>
      <c r="AD24" s="12" t="s">
        <v>28</v>
      </c>
      <c r="AE24" s="10">
        <v>93455.82921328448</v>
      </c>
      <c r="AF24" s="10">
        <v>98004.195981145545</v>
      </c>
      <c r="AG24" s="10">
        <v>104383.16001922516</v>
      </c>
      <c r="AH24" s="10">
        <v>108067.26390305553</v>
      </c>
      <c r="AI24" s="10">
        <v>114098.2784120834</v>
      </c>
    </row>
    <row r="25" spans="1:35" x14ac:dyDescent="0.3">
      <c r="A25" s="12" t="s">
        <v>29</v>
      </c>
      <c r="B25" s="10">
        <v>27944.462639999998</v>
      </c>
      <c r="C25" s="10">
        <v>32361.373483778058</v>
      </c>
      <c r="D25" s="10">
        <v>34500</v>
      </c>
      <c r="E25" s="10">
        <v>36718.641251551329</v>
      </c>
      <c r="F25" s="10">
        <v>39311.289932021995</v>
      </c>
      <c r="G25" s="13">
        <v>42127.412516669807</v>
      </c>
      <c r="I25" s="12" t="s">
        <v>29</v>
      </c>
      <c r="J25" s="10">
        <v>32361.373483778058</v>
      </c>
      <c r="K25" s="10">
        <v>34468.058945259058</v>
      </c>
      <c r="L25" s="10">
        <v>36718.641251551329</v>
      </c>
      <c r="M25" s="10">
        <v>39311.289932021995</v>
      </c>
      <c r="N25" s="10">
        <v>42127.412516669807</v>
      </c>
      <c r="P25" s="12" t="s">
        <v>29</v>
      </c>
      <c r="Q25" s="10">
        <v>12577.327908027077</v>
      </c>
      <c r="R25" s="10">
        <v>13396.096427274324</v>
      </c>
      <c r="S25" s="10">
        <v>14270.790811442872</v>
      </c>
      <c r="T25" s="10">
        <v>15278.430138646925</v>
      </c>
      <c r="U25" s="10">
        <v>16372.923151870586</v>
      </c>
      <c r="W25" s="12" t="s">
        <v>29</v>
      </c>
      <c r="X25" s="10">
        <v>21373.323869305423</v>
      </c>
      <c r="Y25" s="10">
        <v>22809.735415972806</v>
      </c>
      <c r="Z25" s="10">
        <v>24404.800659501252</v>
      </c>
      <c r="AA25" s="10">
        <v>26227.902345366761</v>
      </c>
      <c r="AB25" s="10">
        <v>28193.096670990944</v>
      </c>
      <c r="AD25" s="12" t="s">
        <v>29</v>
      </c>
      <c r="AE25" s="10">
        <v>15813.440983346549</v>
      </c>
      <c r="AF25" s="10">
        <v>16906.667107959816</v>
      </c>
      <c r="AG25" s="10">
        <v>18071.519040723368</v>
      </c>
      <c r="AH25" s="10">
        <v>19393.614829226146</v>
      </c>
      <c r="AI25" s="10">
        <v>20819.795731228263</v>
      </c>
    </row>
    <row r="26" spans="1:35" x14ac:dyDescent="0.3">
      <c r="A26" s="12" t="s">
        <v>30</v>
      </c>
      <c r="B26" s="10">
        <v>3126.6734892994496</v>
      </c>
      <c r="C26" s="10">
        <v>4277.2799846869721</v>
      </c>
      <c r="D26" s="10">
        <v>5100</v>
      </c>
      <c r="E26" s="10">
        <v>5972.4487618560988</v>
      </c>
      <c r="F26" s="10">
        <v>6927.1452901013208</v>
      </c>
      <c r="G26" s="13">
        <v>7221.7807842432312</v>
      </c>
      <c r="I26" s="12" t="s">
        <v>30</v>
      </c>
      <c r="J26" s="10">
        <v>6552.1010102357732</v>
      </c>
      <c r="K26" s="10">
        <v>7446.7779789608676</v>
      </c>
      <c r="L26" s="10">
        <v>8384.527655358328</v>
      </c>
      <c r="M26" s="10">
        <v>9399.4773423325751</v>
      </c>
      <c r="N26" s="10">
        <v>9694.8817928967619</v>
      </c>
      <c r="P26" s="12" t="s">
        <v>30</v>
      </c>
      <c r="Q26" s="10">
        <v>4207.4635456580008</v>
      </c>
      <c r="R26" s="10">
        <v>4804.2703054004942</v>
      </c>
      <c r="S26" s="10">
        <v>5425.4957276314226</v>
      </c>
      <c r="T26" s="10">
        <v>6095.6613006627167</v>
      </c>
      <c r="U26" s="10">
        <v>6249.8754306469709</v>
      </c>
      <c r="W26" s="12" t="s">
        <v>30</v>
      </c>
      <c r="X26" s="10">
        <v>3540.4902632392709</v>
      </c>
      <c r="Y26" s="10">
        <v>4063.2320705847615</v>
      </c>
      <c r="Z26" s="10">
        <v>4607.0968266981799</v>
      </c>
      <c r="AA26" s="10">
        <v>5165.3934024969421</v>
      </c>
      <c r="AB26" s="10">
        <v>5237.7089101319016</v>
      </c>
      <c r="AD26" s="12" t="s">
        <v>30</v>
      </c>
      <c r="AE26" s="10">
        <v>4207.4635456580008</v>
      </c>
      <c r="AF26" s="10">
        <v>4804.2703054004942</v>
      </c>
      <c r="AG26" s="10">
        <v>5425.4957276314226</v>
      </c>
      <c r="AH26" s="10">
        <v>6095.6613006627167</v>
      </c>
      <c r="AI26" s="10">
        <v>6249.8754306469709</v>
      </c>
    </row>
    <row r="27" spans="1:35" x14ac:dyDescent="0.3">
      <c r="A27" s="38" t="s">
        <v>31</v>
      </c>
      <c r="B27" s="10">
        <v>1983.9143473096444</v>
      </c>
      <c r="C27" s="10">
        <v>2289.5444950237134</v>
      </c>
      <c r="D27" s="10">
        <v>2463.0496400331572</v>
      </c>
      <c r="E27" s="10">
        <v>2675.2223825425749</v>
      </c>
      <c r="F27" s="10">
        <v>2952.9124401843551</v>
      </c>
      <c r="G27" s="13">
        <v>3258.1534976453099</v>
      </c>
      <c r="I27" s="38" t="s">
        <v>31</v>
      </c>
      <c r="J27" s="10">
        <v>2478.552173912361</v>
      </c>
      <c r="K27" s="10">
        <v>2666.3806067219543</v>
      </c>
      <c r="L27" s="10">
        <v>2896.0687448361773</v>
      </c>
      <c r="M27" s="10">
        <v>3196.6828178702799</v>
      </c>
      <c r="N27" s="10">
        <v>3527.1222953215884</v>
      </c>
      <c r="P27" s="38" t="s">
        <v>31</v>
      </c>
      <c r="Q27" s="10">
        <v>2478.552173912361</v>
      </c>
      <c r="R27" s="10">
        <v>2666.3806067219543</v>
      </c>
      <c r="S27" s="10">
        <v>2896.0687448361773</v>
      </c>
      <c r="T27" s="10">
        <v>3196.6828178702799</v>
      </c>
      <c r="U27" s="10">
        <v>3527.1222953215884</v>
      </c>
      <c r="W27" s="38" t="s">
        <v>31</v>
      </c>
      <c r="X27" s="10">
        <v>3091.8017433728774</v>
      </c>
      <c r="Y27" s="10">
        <v>3376.8937814531951</v>
      </c>
      <c r="Z27" s="10">
        <v>3714.4676457694195</v>
      </c>
      <c r="AA27" s="10">
        <v>4167.0600034114696</v>
      </c>
      <c r="AB27" s="10">
        <v>4628.6128931816957</v>
      </c>
      <c r="AD27" s="38" t="s">
        <v>31</v>
      </c>
      <c r="AE27" s="10">
        <v>2478.552173912361</v>
      </c>
      <c r="AF27" s="10">
        <v>2666.3806067219543</v>
      </c>
      <c r="AG27" s="10">
        <v>2896.0687448361773</v>
      </c>
      <c r="AH27" s="10">
        <v>3196.6828178702799</v>
      </c>
      <c r="AI27" s="10">
        <v>3527.1222953215884</v>
      </c>
    </row>
    <row r="28" spans="1:35" x14ac:dyDescent="0.3">
      <c r="A28" s="16" t="s">
        <v>32</v>
      </c>
      <c r="B28" s="17">
        <f>SUM(B24:B27)</f>
        <v>135330.21653999784</v>
      </c>
      <c r="C28" s="17">
        <f>SUM(C24:C27)</f>
        <v>145538.64416262208</v>
      </c>
      <c r="D28" s="17">
        <f>SUM(D24:D27)</f>
        <v>151783.8908899774</v>
      </c>
      <c r="E28" s="17">
        <f t="shared" ref="E28:G28" si="30">SUM(E24:E27)</f>
        <v>159299.97048940146</v>
      </c>
      <c r="F28" s="17">
        <f>SUM(F24:F27)</f>
        <v>165844.66442083369</v>
      </c>
      <c r="G28" s="18">
        <f t="shared" si="30"/>
        <v>173041.17422513227</v>
      </c>
      <c r="I28" s="16" t="s">
        <v>32</v>
      </c>
      <c r="J28" s="17">
        <f>SUM(J24:J27)</f>
        <v>148002.47286705955</v>
      </c>
      <c r="K28" s="17">
        <f>SUM(K24:K27)</f>
        <v>154302.05878088609</v>
      </c>
      <c r="L28" s="17">
        <f t="shared" ref="L28" si="31">SUM(L24:L27)</f>
        <v>161932.89574519731</v>
      </c>
      <c r="M28" s="17">
        <f>SUM(M24:M27)</f>
        <v>168560.76685075086</v>
      </c>
      <c r="N28" s="18">
        <f t="shared" ref="N28" si="32">SUM(N24:N27)</f>
        <v>175783.24403146209</v>
      </c>
      <c r="P28" s="16" t="s">
        <v>32</v>
      </c>
      <c r="Q28" s="17">
        <f>SUM(Q24:Q27)</f>
        <v>116239.32896847214</v>
      </c>
      <c r="R28" s="17">
        <f>SUM(R24:R27)</f>
        <v>122532.61230585779</v>
      </c>
      <c r="S28" s="17">
        <f t="shared" ref="S28" si="33">SUM(S24:S27)</f>
        <v>130776.24353241615</v>
      </c>
      <c r="T28" s="17">
        <f>SUM(T24:T27)</f>
        <v>136582.82816246062</v>
      </c>
      <c r="U28" s="18">
        <f t="shared" ref="U28" si="34">SUM(U24:U27)</f>
        <v>144333.84352519247</v>
      </c>
      <c r="W28" s="16" t="s">
        <v>32</v>
      </c>
      <c r="X28" s="17">
        <f>SUM(X24:X27)</f>
        <v>115410.59796625855</v>
      </c>
      <c r="Y28" s="17">
        <f>SUM(Y24:Y27)</f>
        <v>122095.41149963711</v>
      </c>
      <c r="Z28" s="17">
        <f t="shared" ref="Z28" si="35">SUM(Z24:Z27)</f>
        <v>130776.24353241613</v>
      </c>
      <c r="AA28" s="17">
        <f>SUM(AA24:AA27)</f>
        <v>137077.95307313179</v>
      </c>
      <c r="AB28" s="18">
        <f t="shared" ref="AB28" si="36">SUM(AB24:AB27)</f>
        <v>145386.8278870174</v>
      </c>
      <c r="AD28" s="16" t="s">
        <v>32</v>
      </c>
      <c r="AE28" s="17">
        <f>SUM(AE24:AE27)</f>
        <v>115955.28591620139</v>
      </c>
      <c r="AF28" s="17">
        <f>SUM(AF24:AF27)</f>
        <v>122381.51400122781</v>
      </c>
      <c r="AG28" s="17">
        <f t="shared" ref="AG28" si="37">SUM(AG24:AG27)</f>
        <v>130776.24353241613</v>
      </c>
      <c r="AH28" s="17">
        <f>SUM(AH24:AH27)</f>
        <v>136753.22285081469</v>
      </c>
      <c r="AI28" s="18">
        <f t="shared" ref="AI28" si="38">SUM(AI24:AI27)</f>
        <v>144695.07186928019</v>
      </c>
    </row>
    <row r="29" spans="1:35" x14ac:dyDescent="0.3">
      <c r="A29" s="39" t="s">
        <v>33</v>
      </c>
      <c r="B29" s="40">
        <f>B23+B28</f>
        <v>341983.71894030302</v>
      </c>
      <c r="C29" s="40">
        <f t="shared" ref="C29:D29" si="39">C23+C28</f>
        <v>390956.60531100916</v>
      </c>
      <c r="D29" s="40">
        <f t="shared" si="39"/>
        <v>408179.9714245373</v>
      </c>
      <c r="E29" s="40">
        <f>E23+E28</f>
        <v>435709.93134609284</v>
      </c>
      <c r="F29" s="40">
        <f t="shared" ref="F29:G29" si="40">F23+F28</f>
        <v>454098.63303533487</v>
      </c>
      <c r="G29" s="41">
        <f t="shared" si="40"/>
        <v>473109.09924605722</v>
      </c>
      <c r="I29" s="39" t="s">
        <v>33</v>
      </c>
      <c r="J29" s="40">
        <f t="shared" ref="J29:K29" si="41">J23+J28</f>
        <v>393664.92140982312</v>
      </c>
      <c r="K29" s="40">
        <f t="shared" si="41"/>
        <v>410949.20015483827</v>
      </c>
      <c r="L29" s="40">
        <f>L23+L28</f>
        <v>438600.75512374658</v>
      </c>
      <c r="M29" s="40">
        <f t="shared" ref="M29:N29" si="42">M23+M28</f>
        <v>457080.4184824042</v>
      </c>
      <c r="N29" s="41">
        <f t="shared" si="42"/>
        <v>476124.80065647268</v>
      </c>
      <c r="P29" s="39" t="s">
        <v>33</v>
      </c>
      <c r="Q29" s="40">
        <f t="shared" ref="Q29:R29" si="43">Q23+Q28</f>
        <v>363311.07456041645</v>
      </c>
      <c r="R29" s="40">
        <f t="shared" si="43"/>
        <v>380651.02975046786</v>
      </c>
      <c r="S29" s="40">
        <f>S23+S28</f>
        <v>408997.44443488528</v>
      </c>
      <c r="T29" s="40">
        <f t="shared" ref="T29:U29" si="44">T23+T28</f>
        <v>426867.78092057037</v>
      </c>
      <c r="U29" s="41">
        <f t="shared" si="44"/>
        <v>446682.10879780067</v>
      </c>
      <c r="W29" s="39" t="s">
        <v>33</v>
      </c>
      <c r="X29" s="40">
        <f t="shared" ref="X29:Y29" si="45">X23+X28</f>
        <v>362482.34355820285</v>
      </c>
      <c r="Y29" s="40">
        <f t="shared" si="45"/>
        <v>380213.82894424716</v>
      </c>
      <c r="Z29" s="40">
        <f>Z23+Z28</f>
        <v>408997.44443488523</v>
      </c>
      <c r="AA29" s="40">
        <f t="shared" ref="AA29:AB29" si="46">AA23+AA28</f>
        <v>427362.90583124157</v>
      </c>
      <c r="AB29" s="41">
        <f t="shared" si="46"/>
        <v>447735.0931596256</v>
      </c>
      <c r="AD29" s="39" t="s">
        <v>33</v>
      </c>
      <c r="AE29" s="40">
        <f t="shared" ref="AE29:AF29" si="47">AE23+AE28</f>
        <v>363027.03150814574</v>
      </c>
      <c r="AF29" s="40">
        <f t="shared" si="47"/>
        <v>380499.93144583784</v>
      </c>
      <c r="AG29" s="40">
        <f>AG23+AG28</f>
        <v>408997.44443488523</v>
      </c>
      <c r="AH29" s="40">
        <f t="shared" ref="AH29:AI29" si="48">AH23+AH28</f>
        <v>427038.17560892447</v>
      </c>
      <c r="AI29" s="41">
        <f t="shared" si="48"/>
        <v>447043.33714188839</v>
      </c>
    </row>
    <row r="30" spans="1:35" s="44" customFormat="1" ht="12.6" x14ac:dyDescent="0.2">
      <c r="A30" s="44" t="s">
        <v>34</v>
      </c>
      <c r="B30" s="44">
        <f>B17-B29</f>
        <v>23587.749627601355</v>
      </c>
      <c r="C30" s="44">
        <f>C17-C29</f>
        <v>-14605.975823637738</v>
      </c>
      <c r="D30" s="44">
        <f>D17-D29</f>
        <v>-16866.843858511886</v>
      </c>
      <c r="E30" s="44">
        <f>E17-E29</f>
        <v>-39299.57399741211</v>
      </c>
      <c r="F30" s="44">
        <f t="shared" ref="F30:G30" si="49">F17-F29</f>
        <v>-40554.595627530478</v>
      </c>
      <c r="G30" s="44">
        <f t="shared" si="49"/>
        <v>-41532.977879133483</v>
      </c>
      <c r="I30" s="44" t="s">
        <v>34</v>
      </c>
      <c r="J30" s="44">
        <f>J17-J29</f>
        <v>3801.9142433102825</v>
      </c>
      <c r="K30" s="44">
        <f>K17-K29</f>
        <v>2645.5362881859764</v>
      </c>
      <c r="L30" s="44">
        <f>L17-L29</f>
        <v>-2501.2096306334133</v>
      </c>
      <c r="M30" s="44">
        <f t="shared" ref="M30:N30" si="50">M17-M29</f>
        <v>-1586.2866115638171</v>
      </c>
      <c r="N30" s="44">
        <f t="shared" si="50"/>
        <v>-303.97445374936797</v>
      </c>
      <c r="P30" s="44" t="s">
        <v>34</v>
      </c>
      <c r="Q30" s="44">
        <f>Q17-Q29</f>
        <v>5239.2895107647055</v>
      </c>
      <c r="R30" s="44">
        <f>R17-R29</f>
        <v>4852.3277715084841</v>
      </c>
      <c r="S30" s="44">
        <f>S17-S29</f>
        <v>0</v>
      </c>
      <c r="T30" s="44">
        <f t="shared" ref="T30:U30" si="51">T17-T29</f>
        <v>2729.7176485133823</v>
      </c>
      <c r="U30" s="44">
        <f t="shared" si="51"/>
        <v>5491.4254916442442</v>
      </c>
      <c r="W30" s="44" t="s">
        <v>34</v>
      </c>
      <c r="X30" s="44">
        <f>X17-X29</f>
        <v>4177.5905782409827</v>
      </c>
      <c r="Y30" s="44">
        <f>Y17-Y29</f>
        <v>8112.1838148931274</v>
      </c>
      <c r="Z30" s="44">
        <f>Z17-Z29</f>
        <v>0</v>
      </c>
      <c r="AA30" s="44">
        <f t="shared" ref="AA30:AB30" si="52">AA17-AA29</f>
        <v>3016.3786830162862</v>
      </c>
      <c r="AB30" s="44">
        <f t="shared" si="52"/>
        <v>6367.4815854143235</v>
      </c>
      <c r="AD30" s="44" t="s">
        <v>34</v>
      </c>
      <c r="AE30" s="44">
        <f>AE17-AE29</f>
        <v>4490.2109062575619</v>
      </c>
      <c r="AF30" s="44">
        <f>AF17-AF29</f>
        <v>4466.0385234357091</v>
      </c>
      <c r="AG30" s="44">
        <f>AG17-AG29</f>
        <v>0</v>
      </c>
      <c r="AH30" s="44">
        <f t="shared" ref="AH30:AI30" si="53">AH17-AH29</f>
        <v>3191.3948633531108</v>
      </c>
      <c r="AI30" s="44">
        <f t="shared" si="53"/>
        <v>6475.8724158913246</v>
      </c>
    </row>
    <row r="32" spans="1:35" x14ac:dyDescent="0.3">
      <c r="B32" s="42"/>
      <c r="D32" s="43"/>
    </row>
    <row r="33" spans="4:4" x14ac:dyDescent="0.3">
      <c r="D33" s="42"/>
    </row>
  </sheetData>
  <sheetProtection algorithmName="SHA-512" hashValue="hFLUwGimmklCkXr272DhQOOhAB/nrExmhSNwVDsGIA/to9GrDzITTCLDM8ZsCbxovBSaWbswQbh1pUFJdXJseg==" saltValue="2GjMSqwGWZ8oLMZxur9wzw==" spinCount="100000" sheet="1" objects="1" scenarios="1"/>
  <mergeCells count="5">
    <mergeCell ref="A2:A3"/>
    <mergeCell ref="I2:I3"/>
    <mergeCell ref="P2:P3"/>
    <mergeCell ref="W2:W3"/>
    <mergeCell ref="AD2:A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Dunkerley, Fay</dc:creator>
  <cp:lastModifiedBy>Dunkerley, Fay</cp:lastModifiedBy>
  <dcterms:created xsi:type="dcterms:W3CDTF">2021-06-09T14:07:44Z</dcterms:created>
  <dcterms:modified xsi:type="dcterms:W3CDTF">2021-06-09T14:12:47Z</dcterms:modified>
</cp:coreProperties>
</file>